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ДЛЯ БУХГАЛТЕРИИ\"/>
    </mc:Choice>
  </mc:AlternateContent>
  <bookViews>
    <workbookView xWindow="0" yWindow="0" windowWidth="16392" windowHeight="5448"/>
  </bookViews>
  <sheets>
    <sheet name="Лист1 (2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8" i="4" l="1"/>
  <c r="G26" i="4"/>
  <c r="H26" i="4" s="1"/>
  <c r="G13" i="4"/>
  <c r="G25" i="4" l="1"/>
  <c r="H52" i="4"/>
  <c r="H50" i="4"/>
  <c r="H49" i="4"/>
  <c r="G48" i="4"/>
  <c r="H48" i="4" s="1"/>
  <c r="H47" i="4"/>
  <c r="H46" i="4"/>
  <c r="H44" i="4"/>
  <c r="H41" i="4"/>
  <c r="H38" i="4"/>
  <c r="H36" i="4"/>
  <c r="H35" i="4"/>
  <c r="H27" i="4"/>
  <c r="H11" i="4"/>
  <c r="H13" i="4" s="1"/>
  <c r="H34" i="4" l="1"/>
  <c r="H54" i="4" s="1"/>
  <c r="H25" i="4"/>
  <c r="H19" i="4" s="1"/>
</calcChain>
</file>

<file path=xl/sharedStrings.xml><?xml version="1.0" encoding="utf-8"?>
<sst xmlns="http://schemas.openxmlformats.org/spreadsheetml/2006/main" count="55" uniqueCount="51">
  <si>
    <t>Смета доходов и расходов ТСН «Кутузовская 21»  на 2017 год</t>
  </si>
  <si>
    <t>I. Доходы</t>
  </si>
  <si>
    <t>№ п/п</t>
  </si>
  <si>
    <t>Наименование статьи доходов</t>
  </si>
  <si>
    <t>Сумма, руб.</t>
  </si>
  <si>
    <t>в месяц</t>
  </si>
  <si>
    <t>в год</t>
  </si>
  <si>
    <t>Ежемесячные взносы членов ТСН, связанные с оплатой управления, содержания и ремонта общего имущества</t>
  </si>
  <si>
    <t>Ежемесячная плата собственников помещений, не являющихся членами ТСН, связанные с оплатой управления, содержания и ремонта общего имущества</t>
  </si>
  <si>
    <t>Доходы от платных услуг</t>
  </si>
  <si>
    <r>
      <t>Доходы от использования общего имущества</t>
    </r>
    <r>
      <rPr>
        <sz val="12"/>
        <color theme="1"/>
        <rFont val="Times New Roman"/>
        <family val="1"/>
        <charset val="204"/>
      </rPr>
      <t xml:space="preserve"> </t>
    </r>
  </si>
  <si>
    <t>ИТОГО:</t>
  </si>
  <si>
    <t>II. Расходы</t>
  </si>
  <si>
    <t>Аварийно-диспетчерская служба (ФОТ работников, включая НДФЛ, отчисления в фонды):</t>
  </si>
  <si>
    <t>Сантехники</t>
  </si>
  <si>
    <t>Инженер-электрик</t>
  </si>
  <si>
    <t>Плотник</t>
  </si>
  <si>
    <t>Снабжение</t>
  </si>
  <si>
    <t>Наименование статьи расходов</t>
  </si>
  <si>
    <t>Обслуживание инженерных систем</t>
  </si>
  <si>
    <t>Техническое обслуживание системы пожарной сигнализации</t>
  </si>
  <si>
    <t>Содержание и обслуживание лифтового оборудования</t>
  </si>
  <si>
    <t xml:space="preserve">Техническое обслуживание лифтов и системы  диспетчерской сигнализации и связи </t>
  </si>
  <si>
    <t>Техническое освидетельствование лифтового оборудования</t>
  </si>
  <si>
    <t>Расходы, связанные с текущим содержанием и ремонтом общедомового имущества и придомовой территории</t>
  </si>
  <si>
    <t xml:space="preserve">Дератизация (борьба с грызунами) 
Дезинсекция (борьба с насекомыми)
</t>
  </si>
  <si>
    <t>Уборка тротуаров, содержание зеленых насаждений (включая расходные материалы, инвентарь)</t>
  </si>
  <si>
    <t>Вывоз и утилизация ТБО и КГМ</t>
  </si>
  <si>
    <t>Расходы на управление МКД</t>
  </si>
  <si>
    <t>Аренда офиса</t>
  </si>
  <si>
    <t xml:space="preserve">Паспортный стол </t>
  </si>
  <si>
    <t>Оплата за расчет и подготовку квитанций (РКЦ)</t>
  </si>
  <si>
    <t>Оплата за обслуживание программ электронной отчетности. Расходы на компьютерные программы и связь</t>
  </si>
  <si>
    <t>Хоз. нужды (канцелярия, расходники, обслуживание офисной техники)</t>
  </si>
  <si>
    <t>Председатель</t>
  </si>
  <si>
    <t>Секретарь</t>
  </si>
  <si>
    <t>Бухгалтер</t>
  </si>
  <si>
    <t>Работа с дебиторской задолженностью, госпошлина</t>
  </si>
  <si>
    <t>Расходы на административный персонал</t>
  </si>
  <si>
    <t>Расходы на работы и материалы в целях надлежащего содержания и ремонта, помимо расходов п.1-6</t>
  </si>
  <si>
    <t>Смета доходов и расходов ТСН "Кутузовская 21" на 2018 год</t>
  </si>
  <si>
    <t>Диспетчер</t>
  </si>
  <si>
    <t>В год</t>
  </si>
  <si>
    <t>Отчисления от ФОТ</t>
  </si>
  <si>
    <t>Начислено за месяц</t>
  </si>
  <si>
    <t xml:space="preserve">Текущий ремонт лифтового оборудования </t>
  </si>
  <si>
    <t>Уборка мест общего пользования  и уборка офиса (в том числе расходники)</t>
  </si>
  <si>
    <t>Уборка в зиний период втч  аренда техники</t>
  </si>
  <si>
    <t>Страховвание лифтов</t>
  </si>
  <si>
    <t>Техническое обсдуживание домофонов</t>
  </si>
  <si>
    <t>Банковское обслуживание (ведение р/счета , ведение з/п карт)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</si>
</sst>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2" fontId="2" fillId="0" borderId="9" xfId="0" applyNumberFormat="1" applyFont="1" applyBorder="1" applyAlignment="1">
      <alignment horizontal="justify"/>
    </xf>
    <xf numFmtId="4" fontId="8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6"/>
  <sheetViews>
    <sheetView tabSelected="1" topLeftCell="A46" zoomScale="85" zoomScaleNormal="85" workbookViewId="0">
      <selection activeCell="H19" sqref="H19"/>
    </sheetView>
  </sheetViews>
  <sheetFormatPr defaultRowHeight="14.4" x14ac:dyDescent="0.3"/>
  <cols>
    <col min="1" max="1" width="4.88671875" customWidth="1"/>
    <col min="2" max="2" width="0.33203125" customWidth="1"/>
    <col min="3" max="4" width="8.88671875" hidden="1" customWidth="1"/>
    <col min="5" max="5" width="66.6640625" customWidth="1"/>
    <col min="6" max="6" width="10.33203125" customWidth="1"/>
    <col min="7" max="7" width="14.88671875" customWidth="1"/>
    <col min="8" max="8" width="13" customWidth="1"/>
    <col min="9" max="9" width="18.88671875" customWidth="1"/>
    <col min="10" max="10" width="17.88671875" customWidth="1"/>
    <col min="11" max="12" width="13" customWidth="1"/>
  </cols>
  <sheetData>
    <row r="3" spans="1:12" ht="15.6" x14ac:dyDescent="0.3">
      <c r="B3" s="3" t="s">
        <v>0</v>
      </c>
      <c r="E3" t="s">
        <v>40</v>
      </c>
    </row>
    <row r="4" spans="1:12" ht="15.6" x14ac:dyDescent="0.3">
      <c r="B4" s="1"/>
    </row>
    <row r="5" spans="1:12" ht="15.6" x14ac:dyDescent="0.3">
      <c r="B5" s="2" t="s">
        <v>1</v>
      </c>
    </row>
    <row r="7" spans="1:12" ht="21" customHeight="1" x14ac:dyDescent="0.3">
      <c r="A7" s="30" t="s">
        <v>2</v>
      </c>
      <c r="B7" s="32" t="s">
        <v>3</v>
      </c>
      <c r="C7" s="33"/>
      <c r="D7" s="33"/>
      <c r="E7" s="33"/>
      <c r="F7" s="34"/>
      <c r="G7" s="38" t="s">
        <v>4</v>
      </c>
      <c r="H7" s="38"/>
      <c r="I7" s="18"/>
      <c r="J7" s="18"/>
      <c r="K7" s="18"/>
      <c r="L7" s="18"/>
    </row>
    <row r="8" spans="1:12" ht="21" customHeight="1" x14ac:dyDescent="0.3">
      <c r="A8" s="31"/>
      <c r="B8" s="35"/>
      <c r="C8" s="36"/>
      <c r="D8" s="36"/>
      <c r="E8" s="36"/>
      <c r="F8" s="37"/>
      <c r="G8" s="4" t="s">
        <v>5</v>
      </c>
      <c r="H8" s="5" t="s">
        <v>6</v>
      </c>
      <c r="I8" s="19"/>
      <c r="J8" s="19"/>
      <c r="K8" s="19"/>
      <c r="L8" s="19"/>
    </row>
    <row r="9" spans="1:12" s="8" customFormat="1" ht="33" customHeight="1" x14ac:dyDescent="0.3">
      <c r="A9" s="7">
        <v>1</v>
      </c>
      <c r="B9" s="39" t="s">
        <v>7</v>
      </c>
      <c r="C9" s="39"/>
      <c r="D9" s="39"/>
      <c r="E9" s="39"/>
      <c r="F9" s="39"/>
      <c r="G9" s="9">
        <v>538748.31999999995</v>
      </c>
      <c r="H9" s="9">
        <v>6464979.8399999999</v>
      </c>
      <c r="I9" s="20"/>
      <c r="J9" s="20"/>
      <c r="K9" s="20"/>
      <c r="L9" s="20"/>
    </row>
    <row r="10" spans="1:12" ht="46.5" customHeight="1" x14ac:dyDescent="0.3">
      <c r="A10" s="6">
        <v>2</v>
      </c>
      <c r="B10" s="39" t="s">
        <v>8</v>
      </c>
      <c r="C10" s="39"/>
      <c r="D10" s="39"/>
      <c r="E10" s="39"/>
      <c r="F10" s="39"/>
      <c r="G10" s="10">
        <v>161636.64000000001</v>
      </c>
      <c r="H10" s="10">
        <v>1939639.68</v>
      </c>
      <c r="I10" s="21"/>
      <c r="J10" s="21"/>
      <c r="K10" s="21"/>
      <c r="L10" s="21"/>
    </row>
    <row r="11" spans="1:12" ht="21.75" customHeight="1" x14ac:dyDescent="0.3">
      <c r="A11" s="6">
        <v>3</v>
      </c>
      <c r="B11" s="29" t="s">
        <v>9</v>
      </c>
      <c r="C11" s="29"/>
      <c r="D11" s="29"/>
      <c r="E11" s="29"/>
      <c r="F11" s="29"/>
      <c r="G11" s="10">
        <v>2000</v>
      </c>
      <c r="H11" s="10">
        <f t="shared" ref="H11" si="0">G11*12</f>
        <v>24000</v>
      </c>
      <c r="I11" s="21"/>
      <c r="J11" s="21"/>
      <c r="K11" s="21"/>
      <c r="L11" s="21"/>
    </row>
    <row r="12" spans="1:12" ht="21.75" customHeight="1" x14ac:dyDescent="0.3">
      <c r="A12" s="6">
        <v>4</v>
      </c>
      <c r="B12" s="29" t="s">
        <v>10</v>
      </c>
      <c r="C12" s="29"/>
      <c r="D12" s="29"/>
      <c r="E12" s="29"/>
      <c r="F12" s="29"/>
      <c r="G12" s="10">
        <v>12258.34</v>
      </c>
      <c r="H12" s="10">
        <v>147100.07999999999</v>
      </c>
      <c r="I12" s="21"/>
      <c r="J12" s="21"/>
      <c r="K12" s="21"/>
      <c r="L12" s="21"/>
    </row>
    <row r="13" spans="1:12" ht="20.25" customHeight="1" x14ac:dyDescent="0.3">
      <c r="A13" s="40" t="s">
        <v>11</v>
      </c>
      <c r="B13" s="41"/>
      <c r="C13" s="41"/>
      <c r="D13" s="41"/>
      <c r="E13" s="41"/>
      <c r="F13" s="42"/>
      <c r="G13" s="26">
        <f>SUM(G9:G12)</f>
        <v>714643.29999999993</v>
      </c>
      <c r="H13" s="26">
        <f>SUM(H9:H12)</f>
        <v>8575719.5999999996</v>
      </c>
      <c r="I13" s="21"/>
      <c r="J13" s="21"/>
      <c r="K13" s="21"/>
      <c r="L13" s="21"/>
    </row>
    <row r="15" spans="1:12" ht="15.6" x14ac:dyDescent="0.3">
      <c r="B15" s="2" t="s">
        <v>12</v>
      </c>
    </row>
    <row r="17" spans="1:10" ht="21" customHeight="1" x14ac:dyDescent="0.3">
      <c r="A17" s="30" t="s">
        <v>2</v>
      </c>
      <c r="B17" s="32" t="s">
        <v>18</v>
      </c>
      <c r="C17" s="33"/>
      <c r="D17" s="33"/>
      <c r="E17" s="33"/>
      <c r="F17" s="33"/>
      <c r="G17" s="43" t="s">
        <v>4</v>
      </c>
      <c r="H17" s="43"/>
      <c r="I17" s="18"/>
      <c r="J17" s="18"/>
    </row>
    <row r="18" spans="1:10" ht="45.6" customHeight="1" x14ac:dyDescent="0.3">
      <c r="A18" s="31"/>
      <c r="B18" s="35"/>
      <c r="C18" s="36"/>
      <c r="D18" s="36"/>
      <c r="E18" s="36"/>
      <c r="F18" s="37"/>
      <c r="G18" s="25" t="s">
        <v>44</v>
      </c>
      <c r="H18" s="23" t="s">
        <v>42</v>
      </c>
      <c r="I18" s="19"/>
      <c r="J18" s="19"/>
    </row>
    <row r="19" spans="1:10" s="8" customFormat="1" ht="33" customHeight="1" x14ac:dyDescent="0.3">
      <c r="A19" s="44">
        <v>1</v>
      </c>
      <c r="B19" s="47" t="s">
        <v>13</v>
      </c>
      <c r="C19" s="48"/>
      <c r="D19" s="48"/>
      <c r="E19" s="48"/>
      <c r="F19" s="49"/>
      <c r="G19" s="11">
        <v>119858.24000000001</v>
      </c>
      <c r="H19" s="11">
        <f>SUM(H20:H25)</f>
        <v>1438298.8800000001</v>
      </c>
      <c r="I19" s="22"/>
      <c r="J19" s="22"/>
    </row>
    <row r="20" spans="1:10" ht="24" customHeight="1" x14ac:dyDescent="0.3">
      <c r="A20" s="45"/>
      <c r="B20" s="39" t="s">
        <v>14</v>
      </c>
      <c r="C20" s="39"/>
      <c r="D20" s="39"/>
      <c r="E20" s="39"/>
      <c r="F20" s="39"/>
      <c r="G20" s="10">
        <v>28735.63</v>
      </c>
      <c r="H20" s="10">
        <v>413793.12</v>
      </c>
      <c r="I20" s="21"/>
      <c r="J20" s="21"/>
    </row>
    <row r="21" spans="1:10" ht="21.75" customHeight="1" x14ac:dyDescent="0.3">
      <c r="A21" s="45"/>
      <c r="B21" s="29" t="s">
        <v>41</v>
      </c>
      <c r="C21" s="29"/>
      <c r="D21" s="29"/>
      <c r="E21" s="29"/>
      <c r="F21" s="29"/>
      <c r="G21" s="10">
        <v>12547.89</v>
      </c>
      <c r="H21" s="10">
        <v>180689.64</v>
      </c>
      <c r="I21" s="21"/>
      <c r="J21" s="21"/>
    </row>
    <row r="22" spans="1:10" ht="21.75" customHeight="1" x14ac:dyDescent="0.3">
      <c r="A22" s="45"/>
      <c r="B22" s="29" t="s">
        <v>15</v>
      </c>
      <c r="C22" s="29"/>
      <c r="D22" s="29"/>
      <c r="E22" s="29"/>
      <c r="F22" s="29"/>
      <c r="G22" s="10">
        <v>28735.63</v>
      </c>
      <c r="H22" s="10">
        <v>413793.12</v>
      </c>
      <c r="I22" s="21"/>
      <c r="J22" s="21"/>
    </row>
    <row r="23" spans="1:10" ht="21.75" customHeight="1" x14ac:dyDescent="0.3">
      <c r="A23" s="45"/>
      <c r="B23" s="29" t="s">
        <v>16</v>
      </c>
      <c r="C23" s="29"/>
      <c r="D23" s="29"/>
      <c r="E23" s="29"/>
      <c r="F23" s="29"/>
      <c r="G23" s="10">
        <v>7662.84</v>
      </c>
      <c r="H23" s="10">
        <v>110344.8</v>
      </c>
      <c r="I23" s="21"/>
      <c r="J23" s="21"/>
    </row>
    <row r="24" spans="1:10" ht="21.75" customHeight="1" x14ac:dyDescent="0.3">
      <c r="A24" s="46"/>
      <c r="B24" s="29" t="s">
        <v>17</v>
      </c>
      <c r="C24" s="29"/>
      <c r="D24" s="29"/>
      <c r="E24" s="29"/>
      <c r="F24" s="29"/>
      <c r="G24" s="10">
        <v>7931.03</v>
      </c>
      <c r="H24" s="10">
        <v>114206.88</v>
      </c>
      <c r="I24" s="21"/>
      <c r="J24" s="21"/>
    </row>
    <row r="25" spans="1:10" ht="21.75" customHeight="1" x14ac:dyDescent="0.3">
      <c r="A25" s="12"/>
      <c r="B25" s="24"/>
      <c r="C25" s="14"/>
      <c r="D25" s="14"/>
      <c r="E25" s="14" t="s">
        <v>43</v>
      </c>
      <c r="F25" s="15"/>
      <c r="G25" s="10">
        <f>102735.63-85613.02</f>
        <v>17122.61</v>
      </c>
      <c r="H25" s="10">
        <f>G25*12</f>
        <v>205471.32</v>
      </c>
      <c r="I25" s="21"/>
      <c r="J25" s="21"/>
    </row>
    <row r="26" spans="1:10" s="8" customFormat="1" ht="21" customHeight="1" x14ac:dyDescent="0.3">
      <c r="A26" s="44">
        <v>2</v>
      </c>
      <c r="B26" s="47" t="s">
        <v>19</v>
      </c>
      <c r="C26" s="48"/>
      <c r="D26" s="48"/>
      <c r="E26" s="48"/>
      <c r="F26" s="49"/>
      <c r="G26" s="11">
        <f>G27</f>
        <v>12000</v>
      </c>
      <c r="H26" s="11">
        <f>G26*12</f>
        <v>144000</v>
      </c>
      <c r="I26" s="22"/>
      <c r="J26" s="22"/>
    </row>
    <row r="27" spans="1:10" ht="21.75" customHeight="1" x14ac:dyDescent="0.3">
      <c r="A27" s="46"/>
      <c r="B27" s="29" t="s">
        <v>20</v>
      </c>
      <c r="C27" s="29"/>
      <c r="D27" s="29"/>
      <c r="E27" s="29"/>
      <c r="F27" s="29"/>
      <c r="G27" s="10">
        <v>12000</v>
      </c>
      <c r="H27" s="10">
        <f t="shared" ref="H27:H52" si="1">G27*12</f>
        <v>144000</v>
      </c>
      <c r="I27" s="21"/>
      <c r="J27" s="21"/>
    </row>
    <row r="28" spans="1:10" s="8" customFormat="1" ht="20.25" customHeight="1" x14ac:dyDescent="0.3">
      <c r="A28" s="44">
        <v>3</v>
      </c>
      <c r="B28" s="47" t="s">
        <v>21</v>
      </c>
      <c r="C28" s="48"/>
      <c r="D28" s="48"/>
      <c r="E28" s="48"/>
      <c r="F28" s="49"/>
      <c r="G28" s="11">
        <v>100835.64</v>
      </c>
      <c r="H28" s="11">
        <f>SUM(H29:H33)</f>
        <v>1210027.68</v>
      </c>
      <c r="I28" s="22"/>
      <c r="J28" s="22"/>
    </row>
    <row r="29" spans="1:10" ht="31.5" customHeight="1" x14ac:dyDescent="0.3">
      <c r="A29" s="45"/>
      <c r="B29" s="39" t="s">
        <v>22</v>
      </c>
      <c r="C29" s="39"/>
      <c r="D29" s="39"/>
      <c r="E29" s="39"/>
      <c r="F29" s="39"/>
      <c r="G29" s="10">
        <v>87460.64</v>
      </c>
      <c r="H29" s="10">
        <v>1049527.68</v>
      </c>
    </row>
    <row r="30" spans="1:10" ht="21.75" customHeight="1" x14ac:dyDescent="0.3">
      <c r="A30" s="45"/>
      <c r="B30" s="29" t="s">
        <v>23</v>
      </c>
      <c r="C30" s="29"/>
      <c r="D30" s="29"/>
      <c r="E30" s="29"/>
      <c r="F30" s="29"/>
      <c r="G30" s="10">
        <v>4500</v>
      </c>
      <c r="H30" s="10">
        <v>54000</v>
      </c>
    </row>
    <row r="31" spans="1:10" ht="21.75" customHeight="1" x14ac:dyDescent="0.3">
      <c r="A31" s="45"/>
      <c r="B31" s="24"/>
      <c r="C31" s="14"/>
      <c r="D31" s="14"/>
      <c r="E31" s="14" t="s">
        <v>45</v>
      </c>
      <c r="F31" s="15"/>
      <c r="G31" s="10">
        <v>5000</v>
      </c>
      <c r="H31" s="10">
        <v>60000</v>
      </c>
    </row>
    <row r="32" spans="1:10" ht="21.75" customHeight="1" x14ac:dyDescent="0.3">
      <c r="A32" s="45"/>
      <c r="B32" s="24"/>
      <c r="C32" s="16"/>
      <c r="D32" s="16"/>
      <c r="E32" s="16" t="s">
        <v>48</v>
      </c>
      <c r="F32" s="17"/>
      <c r="G32" s="10">
        <v>375</v>
      </c>
      <c r="H32" s="10">
        <v>4500</v>
      </c>
    </row>
    <row r="33" spans="1:10" ht="47.25" customHeight="1" x14ac:dyDescent="0.3">
      <c r="A33" s="46"/>
      <c r="B33" s="50" t="s">
        <v>49</v>
      </c>
      <c r="C33" s="51"/>
      <c r="D33" s="51"/>
      <c r="E33" s="51"/>
      <c r="F33" s="52"/>
      <c r="G33" s="10">
        <v>3500</v>
      </c>
      <c r="H33" s="10">
        <v>42000</v>
      </c>
    </row>
    <row r="34" spans="1:10" s="8" customFormat="1" ht="43.5" customHeight="1" x14ac:dyDescent="0.3">
      <c r="A34" s="44">
        <v>4</v>
      </c>
      <c r="B34" s="47" t="s">
        <v>24</v>
      </c>
      <c r="C34" s="48"/>
      <c r="D34" s="48"/>
      <c r="E34" s="48"/>
      <c r="F34" s="49"/>
      <c r="G34" s="11">
        <v>108783.33</v>
      </c>
      <c r="H34" s="11">
        <f>SUM(H35:H39)</f>
        <v>1305400</v>
      </c>
      <c r="I34" s="22"/>
      <c r="J34" s="22"/>
    </row>
    <row r="35" spans="1:10" ht="32.25" customHeight="1" x14ac:dyDescent="0.3">
      <c r="A35" s="45"/>
      <c r="B35" s="39" t="s">
        <v>46</v>
      </c>
      <c r="C35" s="39"/>
      <c r="D35" s="39"/>
      <c r="E35" s="39"/>
      <c r="F35" s="39"/>
      <c r="G35" s="10">
        <v>21750</v>
      </c>
      <c r="H35" s="10">
        <f t="shared" si="1"/>
        <v>261000</v>
      </c>
      <c r="I35" s="21"/>
      <c r="J35" s="21"/>
    </row>
    <row r="36" spans="1:10" ht="33.6" customHeight="1" x14ac:dyDescent="0.3">
      <c r="A36" s="45"/>
      <c r="B36" s="53" t="s">
        <v>26</v>
      </c>
      <c r="C36" s="53"/>
      <c r="D36" s="53"/>
      <c r="E36" s="53"/>
      <c r="F36" s="53"/>
      <c r="G36" s="10">
        <v>23000</v>
      </c>
      <c r="H36" s="10">
        <f t="shared" si="1"/>
        <v>276000</v>
      </c>
      <c r="I36" s="21"/>
      <c r="J36" s="21"/>
    </row>
    <row r="37" spans="1:10" ht="21.75" customHeight="1" x14ac:dyDescent="0.3">
      <c r="A37" s="45"/>
      <c r="B37" s="13"/>
      <c r="C37" s="14"/>
      <c r="D37" s="14"/>
      <c r="E37" s="14" t="s">
        <v>47</v>
      </c>
      <c r="F37" s="15"/>
      <c r="G37" s="10">
        <v>2083.33</v>
      </c>
      <c r="H37" s="10">
        <v>25000</v>
      </c>
      <c r="I37" s="21"/>
      <c r="J37" s="21"/>
    </row>
    <row r="38" spans="1:10" ht="21.75" customHeight="1" x14ac:dyDescent="0.3">
      <c r="A38" s="45"/>
      <c r="B38" s="29" t="s">
        <v>27</v>
      </c>
      <c r="C38" s="54"/>
      <c r="D38" s="54"/>
      <c r="E38" s="54"/>
      <c r="F38" s="55"/>
      <c r="G38" s="10">
        <v>60000</v>
      </c>
      <c r="H38" s="10">
        <f t="shared" si="1"/>
        <v>720000</v>
      </c>
      <c r="I38" s="21"/>
      <c r="J38" s="21"/>
    </row>
    <row r="39" spans="1:10" ht="45" customHeight="1" x14ac:dyDescent="0.3">
      <c r="A39" s="46"/>
      <c r="B39" s="56" t="s">
        <v>25</v>
      </c>
      <c r="C39" s="57"/>
      <c r="D39" s="57"/>
      <c r="E39" s="57"/>
      <c r="F39" s="58"/>
      <c r="G39" s="10">
        <v>1950</v>
      </c>
      <c r="H39" s="10">
        <v>23400</v>
      </c>
      <c r="I39" s="21"/>
      <c r="J39" s="21"/>
    </row>
    <row r="40" spans="1:10" s="8" customFormat="1" ht="22.5" customHeight="1" x14ac:dyDescent="0.3">
      <c r="A40" s="44">
        <v>5</v>
      </c>
      <c r="B40" s="47" t="s">
        <v>28</v>
      </c>
      <c r="C40" s="48"/>
      <c r="D40" s="48"/>
      <c r="E40" s="48"/>
      <c r="F40" s="49"/>
      <c r="G40" s="11">
        <v>68004.320000000007</v>
      </c>
      <c r="H40" s="11">
        <v>816051.84</v>
      </c>
      <c r="I40" s="22"/>
      <c r="J40" s="22"/>
    </row>
    <row r="41" spans="1:10" ht="22.5" customHeight="1" x14ac:dyDescent="0.3">
      <c r="A41" s="45"/>
      <c r="B41" s="39" t="s">
        <v>29</v>
      </c>
      <c r="C41" s="39"/>
      <c r="D41" s="39"/>
      <c r="E41" s="39"/>
      <c r="F41" s="39"/>
      <c r="G41" s="10">
        <v>13333</v>
      </c>
      <c r="H41" s="10">
        <f t="shared" si="1"/>
        <v>159996</v>
      </c>
      <c r="I41" s="21"/>
      <c r="J41" s="21"/>
    </row>
    <row r="42" spans="1:10" ht="21.75" customHeight="1" x14ac:dyDescent="0.3">
      <c r="A42" s="45"/>
      <c r="B42" s="29" t="s">
        <v>50</v>
      </c>
      <c r="C42" s="29"/>
      <c r="D42" s="29"/>
      <c r="E42" s="29"/>
      <c r="F42" s="29"/>
      <c r="G42" s="10">
        <v>5583.33</v>
      </c>
      <c r="H42" s="10">
        <v>66999.960000000006</v>
      </c>
      <c r="I42" s="21"/>
      <c r="J42" s="21"/>
    </row>
    <row r="43" spans="1:10" ht="21.75" customHeight="1" x14ac:dyDescent="0.3">
      <c r="A43" s="45"/>
      <c r="B43" s="29" t="s">
        <v>30</v>
      </c>
      <c r="C43" s="54"/>
      <c r="D43" s="54"/>
      <c r="E43" s="54"/>
      <c r="F43" s="55"/>
      <c r="G43" s="10">
        <v>10440</v>
      </c>
      <c r="H43" s="10">
        <v>125280</v>
      </c>
      <c r="I43" s="21"/>
      <c r="J43" s="21"/>
    </row>
    <row r="44" spans="1:10" ht="21.75" customHeight="1" x14ac:dyDescent="0.3">
      <c r="A44" s="45"/>
      <c r="B44" s="29" t="s">
        <v>31</v>
      </c>
      <c r="C44" s="54"/>
      <c r="D44" s="54"/>
      <c r="E44" s="54"/>
      <c r="F44" s="55"/>
      <c r="G44" s="10">
        <v>20689.66</v>
      </c>
      <c r="H44" s="10">
        <f t="shared" si="1"/>
        <v>248275.91999999998</v>
      </c>
      <c r="I44" s="21"/>
      <c r="J44" s="21"/>
    </row>
    <row r="45" spans="1:10" ht="36" customHeight="1" x14ac:dyDescent="0.3">
      <c r="A45" s="45"/>
      <c r="B45" s="59" t="s">
        <v>32</v>
      </c>
      <c r="C45" s="60"/>
      <c r="D45" s="60"/>
      <c r="E45" s="60"/>
      <c r="F45" s="61"/>
      <c r="G45" s="10">
        <v>2958.33</v>
      </c>
      <c r="H45" s="10">
        <v>35499.96</v>
      </c>
      <c r="I45" s="21"/>
      <c r="J45" s="21"/>
    </row>
    <row r="46" spans="1:10" ht="26.25" customHeight="1" x14ac:dyDescent="0.3">
      <c r="A46" s="45"/>
      <c r="B46" s="59" t="s">
        <v>37</v>
      </c>
      <c r="C46" s="60"/>
      <c r="D46" s="60"/>
      <c r="E46" s="60"/>
      <c r="F46" s="61"/>
      <c r="G46" s="10">
        <v>5000</v>
      </c>
      <c r="H46" s="10">
        <f t="shared" si="1"/>
        <v>60000</v>
      </c>
      <c r="I46" s="21"/>
      <c r="J46" s="21"/>
    </row>
    <row r="47" spans="1:10" ht="32.25" customHeight="1" x14ac:dyDescent="0.3">
      <c r="A47" s="46"/>
      <c r="B47" s="59" t="s">
        <v>33</v>
      </c>
      <c r="C47" s="60"/>
      <c r="D47" s="60"/>
      <c r="E47" s="60"/>
      <c r="F47" s="61"/>
      <c r="G47" s="10">
        <v>10000</v>
      </c>
      <c r="H47" s="10">
        <f t="shared" si="1"/>
        <v>120000</v>
      </c>
      <c r="I47" s="21"/>
      <c r="J47" s="21"/>
    </row>
    <row r="48" spans="1:10" s="8" customFormat="1" ht="22.5" customHeight="1" x14ac:dyDescent="0.3">
      <c r="A48" s="44">
        <v>6</v>
      </c>
      <c r="B48" s="47" t="s">
        <v>38</v>
      </c>
      <c r="C48" s="48"/>
      <c r="D48" s="48"/>
      <c r="E48" s="48"/>
      <c r="F48" s="49"/>
      <c r="G48" s="11">
        <f>SUM(G49:G52)</f>
        <v>121881.46</v>
      </c>
      <c r="H48" s="11">
        <f>G48*12</f>
        <v>1462577.52</v>
      </c>
      <c r="I48" s="22"/>
      <c r="J48" s="22"/>
    </row>
    <row r="49" spans="1:10" ht="22.5" customHeight="1" x14ac:dyDescent="0.3">
      <c r="A49" s="45"/>
      <c r="B49" s="39" t="s">
        <v>34</v>
      </c>
      <c r="C49" s="39"/>
      <c r="D49" s="39"/>
      <c r="E49" s="39"/>
      <c r="F49" s="39"/>
      <c r="G49" s="10">
        <v>69000</v>
      </c>
      <c r="H49" s="10">
        <f t="shared" si="1"/>
        <v>828000</v>
      </c>
      <c r="I49" s="21"/>
      <c r="J49" s="21"/>
    </row>
    <row r="50" spans="1:10" ht="21.75" customHeight="1" x14ac:dyDescent="0.3">
      <c r="A50" s="45"/>
      <c r="B50" s="29" t="s">
        <v>35</v>
      </c>
      <c r="C50" s="29"/>
      <c r="D50" s="29"/>
      <c r="E50" s="29"/>
      <c r="F50" s="29"/>
      <c r="G50" s="10">
        <v>15325.67</v>
      </c>
      <c r="H50" s="10">
        <f t="shared" si="1"/>
        <v>183908.04</v>
      </c>
      <c r="I50" s="21"/>
      <c r="J50" s="21"/>
    </row>
    <row r="51" spans="1:10" ht="21.75" customHeight="1" x14ac:dyDescent="0.3">
      <c r="A51" s="45"/>
      <c r="B51" s="13"/>
      <c r="C51" s="14"/>
      <c r="D51" s="14"/>
      <c r="E51" s="14" t="s">
        <v>36</v>
      </c>
      <c r="F51" s="15"/>
      <c r="G51" s="10">
        <v>17242.38</v>
      </c>
      <c r="H51" s="10">
        <v>206908.56</v>
      </c>
      <c r="I51" s="21"/>
      <c r="J51" s="21"/>
    </row>
    <row r="52" spans="1:10" ht="21.75" customHeight="1" x14ac:dyDescent="0.3">
      <c r="A52" s="46"/>
      <c r="B52" s="29" t="s">
        <v>43</v>
      </c>
      <c r="C52" s="54"/>
      <c r="D52" s="54"/>
      <c r="E52" s="54"/>
      <c r="F52" s="55"/>
      <c r="G52" s="10">
        <v>20313.41</v>
      </c>
      <c r="H52" s="10">
        <f t="shared" si="1"/>
        <v>243760.91999999998</v>
      </c>
      <c r="I52" s="21"/>
      <c r="J52" s="21"/>
    </row>
    <row r="53" spans="1:10" s="8" customFormat="1" ht="32.25" customHeight="1" x14ac:dyDescent="0.3">
      <c r="A53" s="6">
        <v>7</v>
      </c>
      <c r="B53" s="47" t="s">
        <v>39</v>
      </c>
      <c r="C53" s="48"/>
      <c r="D53" s="48"/>
      <c r="E53" s="48"/>
      <c r="F53" s="49"/>
      <c r="G53" s="11">
        <v>122306.56</v>
      </c>
      <c r="H53" s="11">
        <v>1467678.8</v>
      </c>
      <c r="I53" s="22"/>
      <c r="J53" s="22"/>
    </row>
    <row r="54" spans="1:10" ht="20.25" customHeight="1" x14ac:dyDescent="0.3">
      <c r="A54" s="40" t="s">
        <v>11</v>
      </c>
      <c r="B54" s="41"/>
      <c r="C54" s="41"/>
      <c r="D54" s="41"/>
      <c r="E54" s="41"/>
      <c r="F54" s="42"/>
      <c r="G54" s="28">
        <v>653669.56000000006</v>
      </c>
      <c r="H54" s="28">
        <f>H53+H48+H40+H34+H28+H26+H19</f>
        <v>7844034.7199999997</v>
      </c>
      <c r="I54" s="21"/>
      <c r="J54" s="21"/>
    </row>
    <row r="56" spans="1:10" x14ac:dyDescent="0.3">
      <c r="G56" s="27"/>
      <c r="H56" s="27"/>
    </row>
  </sheetData>
  <mergeCells count="48">
    <mergeCell ref="A54:F54"/>
    <mergeCell ref="A48:A52"/>
    <mergeCell ref="B48:F48"/>
    <mergeCell ref="B49:F49"/>
    <mergeCell ref="B50:F50"/>
    <mergeCell ref="B52:F52"/>
    <mergeCell ref="B53:F53"/>
    <mergeCell ref="A40:A47"/>
    <mergeCell ref="B40:F40"/>
    <mergeCell ref="B41:F41"/>
    <mergeCell ref="B42:F42"/>
    <mergeCell ref="B43:F43"/>
    <mergeCell ref="B44:F44"/>
    <mergeCell ref="B45:F45"/>
    <mergeCell ref="B46:F46"/>
    <mergeCell ref="B47:F47"/>
    <mergeCell ref="A34:A39"/>
    <mergeCell ref="B34:F34"/>
    <mergeCell ref="B35:F35"/>
    <mergeCell ref="B36:F36"/>
    <mergeCell ref="B38:F38"/>
    <mergeCell ref="B39:F39"/>
    <mergeCell ref="B23:F23"/>
    <mergeCell ref="B24:F24"/>
    <mergeCell ref="A26:A27"/>
    <mergeCell ref="B26:F26"/>
    <mergeCell ref="B27:F27"/>
    <mergeCell ref="A19:A24"/>
    <mergeCell ref="B19:F19"/>
    <mergeCell ref="B20:F20"/>
    <mergeCell ref="B21:F21"/>
    <mergeCell ref="B22:F22"/>
    <mergeCell ref="A28:A33"/>
    <mergeCell ref="B28:F28"/>
    <mergeCell ref="B29:F29"/>
    <mergeCell ref="B30:F30"/>
    <mergeCell ref="B33:F33"/>
    <mergeCell ref="B12:F12"/>
    <mergeCell ref="A13:F13"/>
    <mergeCell ref="A17:A18"/>
    <mergeCell ref="B17:F18"/>
    <mergeCell ref="G17:H17"/>
    <mergeCell ref="B11:F11"/>
    <mergeCell ref="A7:A8"/>
    <mergeCell ref="B7:F8"/>
    <mergeCell ref="G7:H7"/>
    <mergeCell ref="B9:F9"/>
    <mergeCell ref="B10:F10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Королева</dc:creator>
  <cp:lastModifiedBy>Asus</cp:lastModifiedBy>
  <cp:lastPrinted>2018-04-27T14:22:26Z</cp:lastPrinted>
  <dcterms:created xsi:type="dcterms:W3CDTF">2017-02-03T19:05:09Z</dcterms:created>
  <dcterms:modified xsi:type="dcterms:W3CDTF">2018-04-30T07:40:17Z</dcterms:modified>
</cp:coreProperties>
</file>